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ms686\Desktop\"/>
    </mc:Choice>
  </mc:AlternateContent>
  <bookViews>
    <workbookView xWindow="390" yWindow="870" windowWidth="14880" windowHeight="9720"/>
  </bookViews>
  <sheets>
    <sheet name="Sheet1" sheetId="1" r:id="rId1"/>
  </sheets>
  <definedNames>
    <definedName name="_xlnm.Print_Area" localSheetId="0">Sheet1!$A$1:$G$43</definedName>
  </definedNames>
  <calcPr calcId="162913"/>
</workbook>
</file>

<file path=xl/calcChain.xml><?xml version="1.0" encoding="utf-8"?>
<calcChain xmlns="http://schemas.openxmlformats.org/spreadsheetml/2006/main">
  <c r="B43" i="1" l="1"/>
  <c r="B30" i="1"/>
  <c r="E21" i="1"/>
  <c r="D21" i="1"/>
  <c r="C21" i="1"/>
  <c r="B21" i="1"/>
  <c r="F19" i="1" l="1"/>
  <c r="F21" i="1" s="1"/>
  <c r="B35" i="1" l="1"/>
  <c r="B36" i="1" s="1"/>
  <c r="B41" i="1" s="1"/>
</calcChain>
</file>

<file path=xl/sharedStrings.xml><?xml version="1.0" encoding="utf-8"?>
<sst xmlns="http://schemas.openxmlformats.org/spreadsheetml/2006/main" count="44" uniqueCount="37">
  <si>
    <t xml:space="preserve">September </t>
  </si>
  <si>
    <t xml:space="preserve">October </t>
  </si>
  <si>
    <t>November</t>
  </si>
  <si>
    <t>December</t>
  </si>
  <si>
    <t>Units held at the close of the previous month</t>
  </si>
  <si>
    <t>January</t>
  </si>
  <si>
    <t>New Gifts</t>
  </si>
  <si>
    <t>New Units purchased</t>
  </si>
  <si>
    <t>Monthly payout</t>
  </si>
  <si>
    <t>= new gifts / current month unit price</t>
  </si>
  <si>
    <t>Step 1: Calculate the new units this gift will purchase</t>
  </si>
  <si>
    <t>EXAMPLE</t>
  </si>
  <si>
    <t>How do I calculate the Income or Payout earned on an endowment?</t>
  </si>
  <si>
    <t xml:space="preserve">Most Recent Unit Price available in Fundriver. This is also available on the Endowment and Gifts webpage. </t>
  </si>
  <si>
    <t>Annual Payout = Spend Rate x Units</t>
  </si>
  <si>
    <t>Data Elements needed:</t>
  </si>
  <si>
    <t>Unit Price</t>
  </si>
  <si>
    <t>Annual Spend Rate per Unit</t>
  </si>
  <si>
    <t>x</t>
  </si>
  <si>
    <t>Existing payout formula</t>
  </si>
  <si>
    <t>Payout formula with numbers</t>
  </si>
  <si>
    <t>+</t>
  </si>
  <si>
    <t>Plus New December units purchased</t>
  </si>
  <si>
    <t>Annual Spend Rate per unit / 12 months</t>
  </si>
  <si>
    <t>Multiplied by Annual Spend Rate per unit / 12 months</t>
  </si>
  <si>
    <t>How does this affect the payout?</t>
  </si>
  <si>
    <t>Step 3: Multiply new Unit balance by Spend Rate to get updated payout amount</t>
  </si>
  <si>
    <t>Step 2: Add New Units to Existing units to get updated unit balance</t>
  </si>
  <si>
    <t>= New Monthly payout</t>
  </si>
  <si>
    <t>1)</t>
  </si>
  <si>
    <t>2)</t>
  </si>
  <si>
    <t>On 12/19/18 a gift of $50,000 was received and posted to the endowment fund.</t>
  </si>
  <si>
    <t>On 8/31/17, the Fund held 1,568.3754 units</t>
  </si>
  <si>
    <t xml:space="preserve"> x $10.15/12</t>
  </si>
  <si>
    <t>Divided by 12/31/17 unit price</t>
  </si>
  <si>
    <t>11/31/17 unit balance</t>
  </si>
  <si>
    <t>= 12/31/17 Unit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</si>
</sst>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164" formatCode="#,##0.0000"/>
    <numFmt numFmtId="165" formatCode="_(&quot;$&quot;* #,##0_);_(&quot;$&quot;* \(#,##0\);_(&quot;$&quot;* &quot;-&quot;??_);_(@_)"/>
    <numFmt numFmtId="166" formatCode="_(&quot;$&quot;* #,##0.0000_);_(&quot;$&quot;* \(#,##0.0000\);_(&quot;$&quot;* &quot;-&quot;??_);_(@_)"/>
    <numFmt numFmtId="167" formatCode="_(* #,##0.0000_);_(* \(#,##0.0000\);_(* &quot;-&quot;??_);_(@_)"/>
    <numFmt numFmtId="168" formatCode="0_);\(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 val="double"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60">
    <xf numFmtId="0" fontId="0" fillId="0" borderId="0" xfId="0"/>
    <xf numFmtId="0" fontId="2" fillId="0" borderId="0" xfId="0" applyFont="1" applyAlignment="1">
      <alignment horizontal="center"/>
    </xf>
    <xf numFmtId="164" fontId="0" fillId="0" borderId="0" xfId="0" applyNumberFormat="1"/>
    <xf numFmtId="44" fontId="0" fillId="0" borderId="0" xfId="0" applyNumberFormat="1"/>
    <xf numFmtId="0" fontId="2" fillId="0" borderId="0" xfId="0" applyFont="1"/>
    <xf numFmtId="165" fontId="0" fillId="0" borderId="0" xfId="1" applyNumberFormat="1" applyFont="1"/>
    <xf numFmtId="0" fontId="2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Border="1"/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0" xfId="0" quotePrefix="1" applyFont="1"/>
    <xf numFmtId="44" fontId="2" fillId="2" borderId="2" xfId="1" applyFont="1" applyFill="1" applyBorder="1"/>
    <xf numFmtId="44" fontId="0" fillId="2" borderId="2" xfId="1" applyFont="1" applyFill="1" applyBorder="1"/>
    <xf numFmtId="44" fontId="0" fillId="0" borderId="2" xfId="1" applyFont="1" applyFill="1" applyBorder="1"/>
    <xf numFmtId="0" fontId="4" fillId="0" borderId="3" xfId="0" applyFont="1" applyBorder="1" applyAlignment="1">
      <alignment horizontal="left"/>
    </xf>
    <xf numFmtId="167" fontId="0" fillId="0" borderId="0" xfId="0" applyNumberFormat="1"/>
    <xf numFmtId="167" fontId="0" fillId="3" borderId="0" xfId="0" applyNumberFormat="1" applyFill="1"/>
    <xf numFmtId="167" fontId="2" fillId="0" borderId="0" xfId="0" applyNumberFormat="1" applyFont="1"/>
    <xf numFmtId="44" fontId="0" fillId="0" borderId="1" xfId="0" quotePrefix="1" applyNumberFormat="1" applyFill="1" applyBorder="1" applyAlignment="1">
      <alignment horizontal="righ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 indent="1"/>
    </xf>
    <xf numFmtId="0" fontId="2" fillId="0" borderId="0" xfId="0" applyFont="1" applyAlignment="1">
      <alignment horizontal="left" indent="2"/>
    </xf>
    <xf numFmtId="0" fontId="2" fillId="0" borderId="0" xfId="0" applyFont="1" applyAlignment="1">
      <alignment horizontal="left" indent="10"/>
    </xf>
    <xf numFmtId="0" fontId="2" fillId="0" borderId="0" xfId="0" quotePrefix="1" applyFont="1" applyAlignment="1">
      <alignment horizontal="left"/>
    </xf>
    <xf numFmtId="0" fontId="7" fillId="0" borderId="0" xfId="0" quotePrefix="1" applyFont="1" applyBorder="1" applyAlignment="1">
      <alignment horizontal="left"/>
    </xf>
    <xf numFmtId="0" fontId="8" fillId="0" borderId="0" xfId="0" applyFont="1" applyBorder="1" applyAlignment="1">
      <alignment horizontal="left"/>
    </xf>
    <xf numFmtId="168" fontId="2" fillId="0" borderId="0" xfId="0" applyNumberFormat="1" applyFont="1" applyBorder="1" applyAlignment="1">
      <alignment horizontal="right"/>
    </xf>
    <xf numFmtId="0" fontId="0" fillId="0" borderId="0" xfId="0" applyAlignment="1">
      <alignment horizontal="left" indent="2"/>
    </xf>
    <xf numFmtId="0" fontId="4" fillId="0" borderId="0" xfId="0" applyFont="1" applyAlignment="1">
      <alignment horizontal="left" indent="2"/>
    </xf>
    <xf numFmtId="166" fontId="9" fillId="0" borderId="0" xfId="1" applyNumberFormat="1" applyFont="1" applyBorder="1"/>
    <xf numFmtId="167" fontId="9" fillId="0" borderId="0" xfId="0" applyNumberFormat="1" applyFont="1" applyBorder="1"/>
    <xf numFmtId="167" fontId="10" fillId="3" borderId="0" xfId="0" applyNumberFormat="1" applyFont="1" applyFill="1" applyBorder="1"/>
    <xf numFmtId="0" fontId="7" fillId="0" borderId="0" xfId="0" applyFont="1" applyBorder="1" applyAlignment="1">
      <alignment horizontal="left" indent="1"/>
    </xf>
    <xf numFmtId="0" fontId="7" fillId="0" borderId="0" xfId="0" quotePrefix="1" applyFont="1" applyBorder="1" applyAlignment="1">
      <alignment horizontal="left" indent="1"/>
    </xf>
    <xf numFmtId="0" fontId="5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6" fillId="0" borderId="0" xfId="0" applyFont="1" applyAlignment="1">
      <alignment horizontal="centerContinuous"/>
    </xf>
    <xf numFmtId="0" fontId="11" fillId="0" borderId="0" xfId="0" applyFont="1" applyAlignment="1">
      <alignment horizontal="left" indent="2"/>
    </xf>
    <xf numFmtId="14" fontId="0" fillId="0" borderId="0" xfId="0" applyNumberFormat="1"/>
    <xf numFmtId="0" fontId="2" fillId="0" borderId="13" xfId="0" applyFont="1" applyBorder="1" applyAlignment="1">
      <alignment horizontal="center"/>
    </xf>
    <xf numFmtId="0" fontId="12" fillId="0" borderId="0" xfId="0" applyFont="1"/>
    <xf numFmtId="0" fontId="0" fillId="0" borderId="1" xfId="0" applyBorder="1" applyAlignment="1">
      <alignment horizontal="left" vertical="top" wrapText="1"/>
    </xf>
    <xf numFmtId="44" fontId="0" fillId="0" borderId="0" xfId="1" applyFont="1" applyBorder="1" applyAlignment="1">
      <alignment horizontal="center" vertical="top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vertical="top"/>
    </xf>
    <xf numFmtId="0" fontId="0" fillId="0" borderId="7" xfId="0" applyBorder="1" applyAlignment="1">
      <alignment vertical="top"/>
    </xf>
    <xf numFmtId="0" fontId="2" fillId="0" borderId="6" xfId="0" applyFont="1" applyBorder="1" applyAlignment="1">
      <alignment horizontal="right" vertical="top"/>
    </xf>
    <xf numFmtId="0" fontId="2" fillId="0" borderId="8" xfId="0" applyFont="1" applyBorder="1" applyAlignment="1">
      <alignment horizontal="right" vertical="top"/>
    </xf>
    <xf numFmtId="0" fontId="2" fillId="0" borderId="0" xfId="0" applyFont="1" applyBorder="1"/>
    <xf numFmtId="0" fontId="2" fillId="0" borderId="0" xfId="0" applyFont="1" applyFill="1" applyBorder="1"/>
    <xf numFmtId="0" fontId="2" fillId="0" borderId="7" xfId="0" applyFont="1" applyBorder="1"/>
    <xf numFmtId="0" fontId="3" fillId="0" borderId="1" xfId="2" applyBorder="1" applyAlignment="1">
      <alignment horizontal="left" vertical="top" wrapText="1"/>
    </xf>
    <xf numFmtId="0" fontId="3" fillId="0" borderId="9" xfId="2" applyBorder="1" applyAlignment="1">
      <alignment horizontal="left" vertical="top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752476</xdr:colOff>
      <xdr:row>28</xdr:row>
      <xdr:rowOff>38101</xdr:rowOff>
    </xdr:from>
    <xdr:to>
      <xdr:col>1</xdr:col>
      <xdr:colOff>20806</xdr:colOff>
      <xdr:row>28</xdr:row>
      <xdr:rowOff>180975</xdr:rowOff>
    </xdr:to>
    <xdr:sp macro="" textlink="">
      <xdr:nvSpPr>
        <xdr:cNvPr id="2" name="Division 1"/>
        <xdr:cNvSpPr/>
      </xdr:nvSpPr>
      <xdr:spPr>
        <a:xfrm>
          <a:off x="752476" y="5762626"/>
          <a:ext cx="135105" cy="142874"/>
        </a:xfrm>
        <a:prstGeom prst="mathDivide">
          <a:avLst>
            <a:gd name="adj1" fmla="val 10754"/>
            <a:gd name="adj2" fmla="val 8510"/>
            <a:gd name="adj3" fmla="val 9511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northwestern.edu/controller/accounting-services/endowment-gift/docs/endowment-unit-price.pdf" TargetMode="External"/><Relationship Id="rId1" Type="http://schemas.openxmlformats.org/officeDocument/2006/relationships/hyperlink" Target="http://www.northwestern.edu/financial-operations/policies-procedures/endowment-unit-price.xls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showGridLines="0" tabSelected="1" workbookViewId="0">
      <selection activeCell="O7" sqref="O7"/>
    </sheetView>
  </sheetViews>
  <sheetFormatPr defaultRowHeight="15" x14ac:dyDescent="0.25"/>
  <cols>
    <col min="1" max="7" width="13" customWidth="1"/>
    <col min="10" max="10" width="9.7109375" bestFit="1" customWidth="1"/>
  </cols>
  <sheetData>
    <row r="1" spans="1:10" ht="21" x14ac:dyDescent="0.35">
      <c r="A1" s="41" t="s">
        <v>12</v>
      </c>
      <c r="B1" s="41"/>
      <c r="C1" s="41"/>
      <c r="D1" s="41"/>
      <c r="E1" s="41"/>
      <c r="F1" s="41"/>
      <c r="G1" s="42"/>
    </row>
    <row r="2" spans="1:10" ht="15.75" x14ac:dyDescent="0.25">
      <c r="A2" s="43" t="s">
        <v>14</v>
      </c>
      <c r="B2" s="43"/>
      <c r="C2" s="43"/>
      <c r="D2" s="43"/>
      <c r="E2" s="43"/>
      <c r="F2" s="42"/>
      <c r="G2" s="42"/>
    </row>
    <row r="3" spans="1:10" ht="15.75" x14ac:dyDescent="0.25">
      <c r="A3" s="7"/>
      <c r="B3" s="7"/>
      <c r="C3" s="7"/>
      <c r="D3" s="7"/>
      <c r="E3" s="7"/>
    </row>
    <row r="4" spans="1:10" ht="15.75" x14ac:dyDescent="0.25">
      <c r="A4" s="21" t="s">
        <v>15</v>
      </c>
      <c r="B4" s="11"/>
      <c r="C4" s="10"/>
      <c r="D4" s="11"/>
      <c r="E4" s="11"/>
      <c r="F4" s="11"/>
      <c r="G4" s="12"/>
    </row>
    <row r="5" spans="1:10" x14ac:dyDescent="0.25">
      <c r="A5" s="13"/>
      <c r="B5" s="9"/>
      <c r="C5" s="33">
        <v>2015</v>
      </c>
      <c r="D5" s="33">
        <v>2016</v>
      </c>
      <c r="E5" s="55">
        <v>2017</v>
      </c>
      <c r="F5" s="56">
        <v>2018</v>
      </c>
      <c r="G5" s="57">
        <v>2019</v>
      </c>
      <c r="J5" s="45"/>
    </row>
    <row r="6" spans="1:10" ht="33.75" customHeight="1" x14ac:dyDescent="0.25">
      <c r="A6" s="53" t="s">
        <v>29</v>
      </c>
      <c r="B6" s="50" t="s">
        <v>17</v>
      </c>
      <c r="C6" s="49">
        <v>9.23</v>
      </c>
      <c r="D6" s="49">
        <v>9.7100000000000009</v>
      </c>
      <c r="E6" s="51">
        <v>10.01</v>
      </c>
      <c r="F6" s="51">
        <v>10.15</v>
      </c>
      <c r="G6" s="52">
        <v>10.44</v>
      </c>
      <c r="J6" s="45"/>
    </row>
    <row r="7" spans="1:10" ht="30.75" customHeight="1" x14ac:dyDescent="0.25">
      <c r="A7" s="54" t="s">
        <v>30</v>
      </c>
      <c r="B7" s="48" t="s">
        <v>16</v>
      </c>
      <c r="C7" s="58" t="s">
        <v>13</v>
      </c>
      <c r="D7" s="58"/>
      <c r="E7" s="58"/>
      <c r="F7" s="58"/>
      <c r="G7" s="59"/>
      <c r="J7" s="45"/>
    </row>
    <row r="8" spans="1:10" x14ac:dyDescent="0.25">
      <c r="J8" s="45"/>
    </row>
    <row r="9" spans="1:10" ht="18.75" x14ac:dyDescent="0.3">
      <c r="A9" s="47" t="s">
        <v>11</v>
      </c>
      <c r="J9" s="45"/>
    </row>
    <row r="10" spans="1:10" x14ac:dyDescent="0.25">
      <c r="A10" s="4"/>
    </row>
    <row r="11" spans="1:10" x14ac:dyDescent="0.25">
      <c r="A11" s="28" t="s">
        <v>19</v>
      </c>
    </row>
    <row r="12" spans="1:10" x14ac:dyDescent="0.25">
      <c r="B12" s="26" t="s">
        <v>4</v>
      </c>
    </row>
    <row r="13" spans="1:10" x14ac:dyDescent="0.25">
      <c r="A13" s="6" t="s">
        <v>18</v>
      </c>
      <c r="B13" s="31" t="s">
        <v>23</v>
      </c>
    </row>
    <row r="14" spans="1:10" x14ac:dyDescent="0.25">
      <c r="B14" s="32" t="s">
        <v>8</v>
      </c>
    </row>
    <row r="16" spans="1:10" x14ac:dyDescent="0.25">
      <c r="A16" s="28" t="s">
        <v>20</v>
      </c>
    </row>
    <row r="17" spans="1:7" ht="15.75" thickBot="1" x14ac:dyDescent="0.3">
      <c r="A17" s="34" t="s">
        <v>32</v>
      </c>
    </row>
    <row r="18" spans="1:7" ht="15.75" thickBot="1" x14ac:dyDescent="0.3">
      <c r="B18" s="14" t="s">
        <v>0</v>
      </c>
      <c r="C18" s="15" t="s">
        <v>1</v>
      </c>
      <c r="D18" s="15" t="s">
        <v>2</v>
      </c>
      <c r="E18" s="15" t="s">
        <v>3</v>
      </c>
      <c r="F18" s="16" t="s">
        <v>5</v>
      </c>
      <c r="G18" s="1"/>
    </row>
    <row r="19" spans="1:7" x14ac:dyDescent="0.25">
      <c r="B19" s="22">
        <v>1568.3753999999999</v>
      </c>
      <c r="C19" s="22">
        <v>1568.3753999999999</v>
      </c>
      <c r="D19" s="22">
        <v>1568.3753999999999</v>
      </c>
      <c r="E19" s="22">
        <v>1568.3753999999999</v>
      </c>
      <c r="F19" s="23">
        <f>E19+B30</f>
        <v>1770.1236698068381</v>
      </c>
      <c r="G19" s="3"/>
    </row>
    <row r="20" spans="1:7" x14ac:dyDescent="0.25">
      <c r="B20" s="25" t="s">
        <v>33</v>
      </c>
      <c r="C20" s="25" t="s">
        <v>33</v>
      </c>
      <c r="D20" s="25" t="s">
        <v>33</v>
      </c>
      <c r="E20" s="25" t="s">
        <v>33</v>
      </c>
      <c r="F20" s="25" t="s">
        <v>33</v>
      </c>
      <c r="G20" s="3"/>
    </row>
    <row r="21" spans="1:7" ht="15.75" thickBot="1" x14ac:dyDescent="0.3">
      <c r="B21" s="20">
        <f>B19*(10.15/12)</f>
        <v>1326.5841925</v>
      </c>
      <c r="C21" s="20">
        <f>C19*(10.15/12)</f>
        <v>1326.5841925</v>
      </c>
      <c r="D21" s="20">
        <f>D19*(10.15/12)</f>
        <v>1326.5841925</v>
      </c>
      <c r="E21" s="20">
        <f>E19*(10.15/12)</f>
        <v>1326.5841925</v>
      </c>
      <c r="F21" s="19">
        <f>F19*(10.15/12)</f>
        <v>1497.2296040449505</v>
      </c>
    </row>
    <row r="23" spans="1:7" s="34" customFormat="1" x14ac:dyDescent="0.25">
      <c r="A23" s="34" t="s">
        <v>31</v>
      </c>
    </row>
    <row r="24" spans="1:7" s="34" customFormat="1" x14ac:dyDescent="0.25">
      <c r="A24" s="44" t="s">
        <v>25</v>
      </c>
    </row>
    <row r="26" spans="1:7" ht="15.75" x14ac:dyDescent="0.25">
      <c r="A26" s="35" t="s">
        <v>10</v>
      </c>
    </row>
    <row r="27" spans="1:7" x14ac:dyDescent="0.25">
      <c r="A27" s="8"/>
      <c r="B27" s="2"/>
    </row>
    <row r="28" spans="1:7" x14ac:dyDescent="0.25">
      <c r="B28" s="5">
        <v>50000</v>
      </c>
      <c r="C28" s="27" t="s">
        <v>6</v>
      </c>
    </row>
    <row r="29" spans="1:7" ht="17.25" x14ac:dyDescent="0.4">
      <c r="B29" s="36">
        <v>247.83359999999999</v>
      </c>
      <c r="C29" s="39" t="s">
        <v>34</v>
      </c>
    </row>
    <row r="30" spans="1:7" x14ac:dyDescent="0.25">
      <c r="A30" s="29" t="s">
        <v>7</v>
      </c>
      <c r="B30" s="24">
        <f>B28/B29</f>
        <v>201.74826980683815</v>
      </c>
      <c r="C30" s="17" t="s">
        <v>9</v>
      </c>
    </row>
    <row r="32" spans="1:7" ht="15.75" x14ac:dyDescent="0.25">
      <c r="A32" s="35" t="s">
        <v>27</v>
      </c>
    </row>
    <row r="34" spans="1:3" x14ac:dyDescent="0.25">
      <c r="B34" s="22">
        <v>1568.3753999999999</v>
      </c>
      <c r="C34" s="27" t="s">
        <v>35</v>
      </c>
    </row>
    <row r="35" spans="1:3" ht="17.25" x14ac:dyDescent="0.4">
      <c r="A35" s="6" t="s">
        <v>21</v>
      </c>
      <c r="B35" s="37">
        <f>B30</f>
        <v>201.74826980683815</v>
      </c>
      <c r="C35" s="39" t="s">
        <v>22</v>
      </c>
    </row>
    <row r="36" spans="1:3" ht="17.25" x14ac:dyDescent="0.4">
      <c r="B36" s="38">
        <f>SUM(B34:B35)</f>
        <v>1770.1236698068381</v>
      </c>
      <c r="C36" s="30" t="s">
        <v>36</v>
      </c>
    </row>
    <row r="38" spans="1:3" ht="15.75" x14ac:dyDescent="0.25">
      <c r="A38" s="35" t="s">
        <v>26</v>
      </c>
    </row>
    <row r="39" spans="1:3" ht="16.5" thickBot="1" x14ac:dyDescent="0.3">
      <c r="A39" s="35"/>
    </row>
    <row r="40" spans="1:3" ht="15.75" thickBot="1" x14ac:dyDescent="0.3">
      <c r="B40" s="46" t="s">
        <v>5</v>
      </c>
    </row>
    <row r="41" spans="1:3" x14ac:dyDescent="0.25">
      <c r="B41" s="23">
        <f>B36</f>
        <v>1770.1236698068381</v>
      </c>
      <c r="C41" s="27" t="s">
        <v>4</v>
      </c>
    </row>
    <row r="42" spans="1:3" x14ac:dyDescent="0.25">
      <c r="B42" s="25" t="s">
        <v>33</v>
      </c>
      <c r="C42" s="40" t="s">
        <v>24</v>
      </c>
    </row>
    <row r="43" spans="1:3" ht="15.75" thickBot="1" x14ac:dyDescent="0.3">
      <c r="B43" s="18">
        <f>B41*(10.15/12)</f>
        <v>1497.2296040449505</v>
      </c>
      <c r="C43" s="30" t="s">
        <v>28</v>
      </c>
    </row>
  </sheetData>
  <mergeCells count="1">
    <mergeCell ref="C7:G7"/>
  </mergeCells>
  <hyperlinks>
    <hyperlink ref="C7" r:id="rId1"/>
    <hyperlink ref="C7:G7" r:id="rId2" display="Most Recent Unit Price available in Fundriver. This is also available on the Endowment and Gifts webpage. "/>
  </hyperlinks>
  <pageMargins left="0.7" right="0.7" top="0.75" bottom="0.75" header="0.3" footer="0.3"/>
  <pageSetup scale="9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Helms Wander</dc:creator>
  <cp:lastModifiedBy>Rachel Sova</cp:lastModifiedBy>
  <dcterms:created xsi:type="dcterms:W3CDTF">2015-06-11T15:53:06Z</dcterms:created>
  <dcterms:modified xsi:type="dcterms:W3CDTF">2018-04-10T17:46:10Z</dcterms:modified>
</cp:coreProperties>
</file>